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8475" activeTab="1"/>
  </bookViews>
  <sheets>
    <sheet name="Dlouhá trať" sheetId="1" r:id="rId1"/>
    <sheet name="PG 19.10.13" sheetId="2" r:id="rId2"/>
    <sheet name="List3" sheetId="3" r:id="rId3"/>
    <sheet name="List1" sheetId="4" r:id="rId4"/>
  </sheets>
  <calcPr calcId="145621"/>
</workbook>
</file>

<file path=xl/calcChain.xml><?xml version="1.0" encoding="utf-8"?>
<calcChain xmlns="http://schemas.openxmlformats.org/spreadsheetml/2006/main">
  <c r="F54" i="2" l="1"/>
  <c r="F53" i="2"/>
  <c r="E54" i="2"/>
  <c r="E53" i="2"/>
  <c r="E43" i="2"/>
  <c r="E44" i="2"/>
  <c r="E45" i="2"/>
  <c r="E46" i="2"/>
  <c r="E47" i="2"/>
  <c r="E48" i="2"/>
  <c r="E49" i="2"/>
  <c r="E42" i="2"/>
  <c r="F44" i="2" s="1"/>
  <c r="D43" i="2"/>
  <c r="D44" i="2"/>
  <c r="D45" i="2"/>
  <c r="D46" i="2"/>
  <c r="D47" i="2"/>
  <c r="D48" i="2"/>
  <c r="D49" i="2"/>
  <c r="D42" i="2"/>
  <c r="C43" i="2"/>
  <c r="C44" i="2"/>
  <c r="C45" i="2"/>
  <c r="C46" i="2"/>
  <c r="C47" i="2"/>
  <c r="C48" i="2"/>
  <c r="C49" i="2"/>
  <c r="C42" i="2"/>
  <c r="B43" i="2"/>
  <c r="B44" i="2"/>
  <c r="B45" i="2"/>
  <c r="B46" i="2"/>
  <c r="B47" i="2"/>
  <c r="B48" i="2"/>
  <c r="B49" i="2"/>
  <c r="B42" i="2"/>
  <c r="F37" i="2"/>
  <c r="F36" i="2"/>
  <c r="F35" i="2"/>
  <c r="F34" i="2"/>
  <c r="F33" i="2"/>
  <c r="F32" i="2"/>
  <c r="F31" i="2"/>
  <c r="F30" i="2"/>
  <c r="G37" i="2" s="1"/>
  <c r="F43" i="2"/>
  <c r="F46" i="2"/>
  <c r="F42" i="2"/>
  <c r="M31" i="2"/>
  <c r="M32" i="2"/>
  <c r="M33" i="2"/>
  <c r="M34" i="2"/>
  <c r="M35" i="2"/>
  <c r="M36" i="2"/>
  <c r="M37" i="2"/>
  <c r="M30" i="2"/>
  <c r="G36" i="2"/>
  <c r="G35" i="2"/>
  <c r="G34" i="2"/>
  <c r="G33" i="2"/>
  <c r="G32" i="2"/>
  <c r="G31" i="2"/>
  <c r="G30" i="2"/>
  <c r="G19" i="2"/>
  <c r="J19" i="2" s="1"/>
  <c r="G20" i="2"/>
  <c r="J20" i="2" s="1"/>
  <c r="G21" i="2"/>
  <c r="G22" i="2"/>
  <c r="G23" i="2"/>
  <c r="J23" i="2" s="1"/>
  <c r="G24" i="2"/>
  <c r="J24" i="2" s="1"/>
  <c r="G25" i="2"/>
  <c r="G18" i="2"/>
  <c r="J18" i="2" s="1"/>
  <c r="D19" i="2"/>
  <c r="D20" i="2"/>
  <c r="D21" i="2"/>
  <c r="J21" i="2" s="1"/>
  <c r="D22" i="2"/>
  <c r="J22" i="2" s="1"/>
  <c r="K22" i="2" s="1"/>
  <c r="D23" i="2"/>
  <c r="D24" i="2"/>
  <c r="D25" i="2"/>
  <c r="J25" i="2" s="1"/>
  <c r="D18" i="2"/>
  <c r="F48" i="2" l="1"/>
  <c r="F49" i="2"/>
  <c r="F47" i="2"/>
  <c r="F45" i="2"/>
  <c r="K24" i="2"/>
  <c r="K18" i="2"/>
  <c r="K20" i="2"/>
  <c r="K25" i="2"/>
  <c r="K21" i="2"/>
  <c r="K23" i="2"/>
  <c r="K19" i="2"/>
  <c r="F10" i="1"/>
  <c r="F9" i="1"/>
  <c r="F8" i="1"/>
  <c r="F7" i="1"/>
  <c r="F6" i="1"/>
</calcChain>
</file>

<file path=xl/sharedStrings.xml><?xml version="1.0" encoding="utf-8"?>
<sst xmlns="http://schemas.openxmlformats.org/spreadsheetml/2006/main" count="129" uniqueCount="61">
  <si>
    <t>Jméno</t>
  </si>
  <si>
    <t>Rok nar.</t>
  </si>
  <si>
    <t>Kayak</t>
  </si>
  <si>
    <t>K1 Muži</t>
  </si>
  <si>
    <t>Magor Maxus</t>
  </si>
  <si>
    <t>Jackson - Mega Rocker</t>
  </si>
  <si>
    <t>Klouzek rybízek</t>
  </si>
  <si>
    <t>BlissStick - Huka</t>
  </si>
  <si>
    <t>Wally</t>
  </si>
  <si>
    <t>ZET - Director</t>
  </si>
  <si>
    <t>Moucha</t>
  </si>
  <si>
    <t>start</t>
  </si>
  <si>
    <t>Bohouš</t>
  </si>
  <si>
    <t>Fidus</t>
  </si>
  <si>
    <t>Robson - Sportster</t>
  </si>
  <si>
    <t>Dagger - Mamba</t>
  </si>
  <si>
    <t>Pyranha - Burn</t>
  </si>
  <si>
    <t>Pořadí:</t>
  </si>
  <si>
    <t>1.</t>
  </si>
  <si>
    <t>2. - 3.</t>
  </si>
  <si>
    <t>4.</t>
  </si>
  <si>
    <t>5.</t>
  </si>
  <si>
    <t>6.</t>
  </si>
  <si>
    <t>Pulec</t>
  </si>
  <si>
    <t>Zet Director</t>
  </si>
  <si>
    <t>Dagger Nomad</t>
  </si>
  <si>
    <t>Martin</t>
  </si>
  <si>
    <t>Zet Raptor</t>
  </si>
  <si>
    <t>LL Jefe</t>
  </si>
  <si>
    <t>Králík</t>
  </si>
  <si>
    <t>Kubánec</t>
  </si>
  <si>
    <t>WS Habitat</t>
  </si>
  <si>
    <t>Ii</t>
  </si>
  <si>
    <t>Pyranha Burn</t>
  </si>
  <si>
    <t>Míla</t>
  </si>
  <si>
    <t>Slalom</t>
  </si>
  <si>
    <t>Sprint</t>
  </si>
  <si>
    <t>1. jízda</t>
  </si>
  <si>
    <t>2. jízda</t>
  </si>
  <si>
    <t>Štreke</t>
  </si>
  <si>
    <t>Dagger Atom</t>
  </si>
  <si>
    <t>1. jízda čistý čas</t>
  </si>
  <si>
    <t>Trestné vteřiny</t>
  </si>
  <si>
    <t>2. jízda čistý čas</t>
  </si>
  <si>
    <t>1. jízda celkem</t>
  </si>
  <si>
    <t>2. jízda celkem</t>
  </si>
  <si>
    <t>DNS</t>
  </si>
  <si>
    <t>Nejlepší sprinty:</t>
  </si>
  <si>
    <t>Časy:</t>
  </si>
  <si>
    <t>Pořadí</t>
  </si>
  <si>
    <t>Body</t>
  </si>
  <si>
    <t>Nejlepší slalomy:</t>
  </si>
  <si>
    <t>Body:</t>
  </si>
  <si>
    <t>Čas</t>
  </si>
  <si>
    <t>Body celkem:</t>
  </si>
  <si>
    <t>Celkové pořadí:</t>
  </si>
  <si>
    <t>Body slalom</t>
  </si>
  <si>
    <t>Body sprint</t>
  </si>
  <si>
    <t>Body štreke</t>
  </si>
  <si>
    <t>Celkem všichni:</t>
  </si>
  <si>
    <t>Holky ZVLÁŠŤ 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</si>
</sst>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;@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/>
    <xf numFmtId="46" fontId="0" fillId="0" borderId="0" xfId="0" applyNumberFormat="1"/>
    <xf numFmtId="21" fontId="0" fillId="0" borderId="0" xfId="0" applyNumberFormat="1"/>
    <xf numFmtId="0" fontId="1" fillId="0" borderId="0" xfId="0" applyFont="1" applyAlignment="1">
      <alignment horizontal="center"/>
    </xf>
    <xf numFmtId="0" fontId="1" fillId="0" borderId="14" xfId="0" applyFont="1" applyBorder="1"/>
    <xf numFmtId="0" fontId="0" fillId="0" borderId="0" xfId="0" applyBorder="1"/>
    <xf numFmtId="0" fontId="1" fillId="0" borderId="17" xfId="0" applyFont="1" applyBorder="1"/>
    <xf numFmtId="0" fontId="1" fillId="0" borderId="0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64" fontId="0" fillId="0" borderId="13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19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20" xfId="0" applyNumberFormat="1" applyBorder="1"/>
    <xf numFmtId="164" fontId="0" fillId="0" borderId="10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24" xfId="0" applyNumberFormat="1" applyBorder="1"/>
    <xf numFmtId="164" fontId="0" fillId="0" borderId="4" xfId="0" applyNumberFormat="1" applyBorder="1"/>
    <xf numFmtId="164" fontId="0" fillId="0" borderId="18" xfId="0" applyNumberFormat="1" applyBorder="1"/>
    <xf numFmtId="164" fontId="0" fillId="2" borderId="4" xfId="0" applyNumberFormat="1" applyFill="1" applyBorder="1"/>
    <xf numFmtId="164" fontId="0" fillId="2" borderId="13" xfId="0" applyNumberFormat="1" applyFill="1" applyBorder="1"/>
    <xf numFmtId="164" fontId="0" fillId="2" borderId="7" xfId="0" applyNumberFormat="1" applyFill="1" applyBorder="1"/>
    <xf numFmtId="164" fontId="0" fillId="0" borderId="26" xfId="0" applyNumberFormat="1" applyBorder="1"/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1" fillId="0" borderId="1" xfId="0" applyFont="1" applyBorder="1"/>
    <xf numFmtId="0" fontId="1" fillId="0" borderId="25" xfId="0" applyFont="1" applyBorder="1"/>
    <xf numFmtId="0" fontId="1" fillId="0" borderId="15" xfId="0" applyFont="1" applyBorder="1"/>
    <xf numFmtId="0" fontId="1" fillId="0" borderId="16" xfId="0" applyFont="1" applyBorder="1"/>
    <xf numFmtId="164" fontId="0" fillId="2" borderId="27" xfId="0" applyNumberFormat="1" applyFill="1" applyBorder="1"/>
    <xf numFmtId="164" fontId="0" fillId="2" borderId="31" xfId="0" applyNumberFormat="1" applyFill="1" applyBorder="1"/>
    <xf numFmtId="164" fontId="0" fillId="0" borderId="31" xfId="0" applyNumberFormat="1" applyBorder="1"/>
    <xf numFmtId="0" fontId="2" fillId="3" borderId="16" xfId="0" applyFont="1" applyFill="1" applyBorder="1"/>
    <xf numFmtId="0" fontId="1" fillId="3" borderId="28" xfId="0" applyFont="1" applyFill="1" applyBorder="1"/>
    <xf numFmtId="0" fontId="0" fillId="3" borderId="26" xfId="0" applyFill="1" applyBorder="1"/>
    <xf numFmtId="0" fontId="0" fillId="3" borderId="13" xfId="0" applyFill="1" applyBorder="1"/>
    <xf numFmtId="0" fontId="1" fillId="3" borderId="30" xfId="0" applyFont="1" applyFill="1" applyBorder="1"/>
    <xf numFmtId="0" fontId="0" fillId="3" borderId="31" xfId="0" applyFill="1" applyBorder="1"/>
    <xf numFmtId="0" fontId="0" fillId="3" borderId="10" xfId="0" applyFill="1" applyBorder="1"/>
    <xf numFmtId="0" fontId="1" fillId="2" borderId="1" xfId="0" applyFont="1" applyFill="1" applyBorder="1"/>
    <xf numFmtId="0" fontId="1" fillId="2" borderId="25" xfId="0" applyFont="1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28" xfId="0" applyFill="1" applyBorder="1"/>
    <xf numFmtId="164" fontId="0" fillId="2" borderId="26" xfId="0" applyNumberForma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29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30" xfId="0" applyFill="1" applyBorder="1"/>
    <xf numFmtId="0" fontId="0" fillId="2" borderId="9" xfId="0" applyFill="1" applyBorder="1"/>
    <xf numFmtId="0" fontId="0" fillId="2" borderId="10" xfId="0" applyFill="1" applyBorder="1"/>
    <xf numFmtId="0" fontId="1" fillId="2" borderId="15" xfId="0" applyFont="1" applyFill="1" applyBorder="1"/>
    <xf numFmtId="0" fontId="1" fillId="2" borderId="16" xfId="0" applyFont="1" applyFill="1" applyBorder="1"/>
    <xf numFmtId="164" fontId="0" fillId="0" borderId="32" xfId="0" applyNumberFormat="1" applyBorder="1"/>
    <xf numFmtId="164" fontId="0" fillId="2" borderId="18" xfId="0" applyNumberFormat="1" applyFill="1" applyBorder="1"/>
    <xf numFmtId="0" fontId="2" fillId="3" borderId="17" xfId="0" applyFont="1" applyFill="1" applyBorder="1"/>
    <xf numFmtId="0" fontId="1" fillId="3" borderId="21" xfId="0" applyFont="1" applyFill="1" applyBorder="1"/>
    <xf numFmtId="0" fontId="1" fillId="3" borderId="22" xfId="0" applyFont="1" applyFill="1" applyBorder="1"/>
    <xf numFmtId="0" fontId="1" fillId="3" borderId="23" xfId="0" applyFont="1" applyFill="1" applyBorder="1"/>
    <xf numFmtId="0" fontId="0" fillId="3" borderId="6" xfId="0" applyFill="1" applyBorder="1"/>
    <xf numFmtId="0" fontId="0" fillId="3" borderId="9" xfId="0" applyFill="1" applyBorder="1"/>
    <xf numFmtId="0" fontId="0" fillId="3" borderId="12" xfId="0" applyFill="1" applyBorder="1"/>
    <xf numFmtId="0" fontId="2" fillId="3" borderId="15" xfId="0" applyFont="1" applyFill="1" applyBorder="1"/>
    <xf numFmtId="0" fontId="1" fillId="3" borderId="14" xfId="0" applyFont="1" applyFill="1" applyBorder="1"/>
    <xf numFmtId="0" fontId="1" fillId="3" borderId="15" xfId="0" applyFont="1" applyFill="1" applyBorder="1"/>
    <xf numFmtId="0" fontId="0" fillId="3" borderId="11" xfId="0" applyFill="1" applyBorder="1"/>
    <xf numFmtId="0" fontId="0" fillId="3" borderId="5" xfId="0" applyFill="1" applyBorder="1"/>
    <xf numFmtId="0" fontId="0" fillId="3" borderId="8" xfId="0" applyFill="1" applyBorder="1"/>
    <xf numFmtId="0" fontId="1" fillId="3" borderId="6" xfId="0" applyFont="1" applyFill="1" applyBorder="1"/>
    <xf numFmtId="0" fontId="1" fillId="3" borderId="1" xfId="0" applyFont="1" applyFill="1" applyBorder="1"/>
    <xf numFmtId="0" fontId="1" fillId="3" borderId="25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3" borderId="7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9" sqref="H9"/>
    </sheetView>
  </sheetViews>
  <sheetFormatPr defaultRowHeight="15" x14ac:dyDescent="0.25"/>
  <cols>
    <col min="1" max="1" width="18.140625" customWidth="1"/>
    <col min="2" max="2" width="9.140625" customWidth="1"/>
    <col min="3" max="3" width="24.85546875" customWidth="1"/>
    <col min="5" max="5" width="18.28515625" customWidth="1"/>
    <col min="7" max="7" width="23.85546875" customWidth="1"/>
    <col min="8" max="8" width="9.140625" style="5"/>
    <col min="10" max="10" width="13.5703125" customWidth="1"/>
  </cols>
  <sheetData>
    <row r="1" spans="1:8" x14ac:dyDescent="0.25">
      <c r="A1" s="1" t="s">
        <v>3</v>
      </c>
      <c r="B1" s="1"/>
      <c r="C1" s="1"/>
    </row>
    <row r="3" spans="1:8" x14ac:dyDescent="0.25">
      <c r="A3" t="s">
        <v>0</v>
      </c>
      <c r="B3" t="s">
        <v>1</v>
      </c>
      <c r="C3" t="s">
        <v>2</v>
      </c>
      <c r="H3" s="5" t="s">
        <v>17</v>
      </c>
    </row>
    <row r="4" spans="1:8" x14ac:dyDescent="0.25">
      <c r="D4" t="s">
        <v>11</v>
      </c>
    </row>
    <row r="5" spans="1:8" x14ac:dyDescent="0.25">
      <c r="A5" t="s">
        <v>4</v>
      </c>
      <c r="B5">
        <v>1993</v>
      </c>
      <c r="C5" t="s">
        <v>5</v>
      </c>
      <c r="D5" s="2">
        <v>0.77777777777777779</v>
      </c>
      <c r="E5" s="3">
        <v>1.1381944444444445</v>
      </c>
      <c r="F5" s="3">
        <v>1.1381944444444445</v>
      </c>
      <c r="H5" s="5" t="s">
        <v>20</v>
      </c>
    </row>
    <row r="6" spans="1:8" x14ac:dyDescent="0.25">
      <c r="A6" t="s">
        <v>6</v>
      </c>
      <c r="B6">
        <v>1996</v>
      </c>
      <c r="C6" t="s">
        <v>7</v>
      </c>
      <c r="D6" s="2">
        <v>0.77986111111111101</v>
      </c>
      <c r="E6" s="3">
        <v>1.2569444444444444</v>
      </c>
      <c r="F6" s="3">
        <f>E6-G6</f>
        <v>1.1319444444444444</v>
      </c>
      <c r="G6" s="4">
        <v>0.125</v>
      </c>
      <c r="H6" s="5" t="s">
        <v>19</v>
      </c>
    </row>
    <row r="7" spans="1:8" x14ac:dyDescent="0.25">
      <c r="A7" t="s">
        <v>8</v>
      </c>
      <c r="B7">
        <v>1989</v>
      </c>
      <c r="C7" t="s">
        <v>9</v>
      </c>
      <c r="D7" s="2">
        <v>0.781944444444444</v>
      </c>
      <c r="E7" s="3">
        <v>1.3673611111111112</v>
      </c>
      <c r="F7" s="3">
        <f t="shared" ref="F7:F10" si="0">E7-G7</f>
        <v>1.1173611111111112</v>
      </c>
      <c r="G7" s="4">
        <v>0.25</v>
      </c>
      <c r="H7" s="5" t="s">
        <v>18</v>
      </c>
    </row>
    <row r="8" spans="1:8" x14ac:dyDescent="0.25">
      <c r="A8" t="s">
        <v>10</v>
      </c>
      <c r="B8">
        <v>1980</v>
      </c>
      <c r="C8" t="s">
        <v>16</v>
      </c>
      <c r="D8" s="2">
        <v>0.78402777777777699</v>
      </c>
      <c r="E8" s="3">
        <v>1.5618055555555557</v>
      </c>
      <c r="F8" s="3">
        <f t="shared" si="0"/>
        <v>1.1868055555555557</v>
      </c>
      <c r="G8" s="4">
        <v>0.375</v>
      </c>
      <c r="H8" s="5" t="s">
        <v>22</v>
      </c>
    </row>
    <row r="9" spans="1:8" x14ac:dyDescent="0.25">
      <c r="A9" t="s">
        <v>12</v>
      </c>
      <c r="B9">
        <v>1957</v>
      </c>
      <c r="C9" t="s">
        <v>15</v>
      </c>
      <c r="D9" s="2">
        <v>0.78611111111111098</v>
      </c>
      <c r="E9" s="3">
        <v>1.6319444444444444</v>
      </c>
      <c r="F9" s="3">
        <f t="shared" si="0"/>
        <v>1.1319444444444444</v>
      </c>
      <c r="G9" s="4">
        <v>0.5</v>
      </c>
      <c r="H9" s="5" t="s">
        <v>19</v>
      </c>
    </row>
    <row r="10" spans="1:8" x14ac:dyDescent="0.25">
      <c r="A10" t="s">
        <v>13</v>
      </c>
      <c r="B10">
        <v>1973</v>
      </c>
      <c r="C10" t="s">
        <v>14</v>
      </c>
      <c r="D10" s="2">
        <v>0.78819444444444398</v>
      </c>
      <c r="E10" s="3">
        <v>1.8</v>
      </c>
      <c r="F10" s="3">
        <f t="shared" si="0"/>
        <v>1.175</v>
      </c>
      <c r="G10" s="4">
        <v>0.625</v>
      </c>
      <c r="H10" s="5" t="s">
        <v>21</v>
      </c>
    </row>
    <row r="11" spans="1:8" x14ac:dyDescent="0.25">
      <c r="D11" s="2"/>
      <c r="F11" s="3"/>
      <c r="G11" s="4"/>
    </row>
    <row r="12" spans="1:8" x14ac:dyDescent="0.25">
      <c r="D12" s="2"/>
      <c r="E12" s="2"/>
      <c r="F12" s="2"/>
    </row>
    <row r="13" spans="1:8" x14ac:dyDescent="0.25">
      <c r="D13" s="2"/>
      <c r="E13" s="2"/>
      <c r="F13" s="2"/>
    </row>
    <row r="14" spans="1:8" x14ac:dyDescent="0.25">
      <c r="D14" s="2"/>
      <c r="E14" s="2"/>
      <c r="F14" s="2"/>
    </row>
    <row r="15" spans="1:8" x14ac:dyDescent="0.25">
      <c r="D15" s="2"/>
      <c r="E15" s="2"/>
      <c r="F15" s="2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abSelected="1" topLeftCell="A30" workbookViewId="0">
      <selection activeCell="B50" sqref="B50"/>
    </sheetView>
  </sheetViews>
  <sheetFormatPr defaultRowHeight="15" x14ac:dyDescent="0.25"/>
  <cols>
    <col min="1" max="1" width="20.5703125" bestFit="1" customWidth="1"/>
    <col min="2" max="2" width="15.85546875" bestFit="1" customWidth="1"/>
    <col min="3" max="3" width="18.42578125" bestFit="1" customWidth="1"/>
    <col min="4" max="4" width="14" bestFit="1" customWidth="1"/>
    <col min="5" max="5" width="16.5703125" bestFit="1" customWidth="1"/>
    <col min="6" max="6" width="19.140625" bestFit="1" customWidth="1"/>
    <col min="7" max="7" width="14" bestFit="1" customWidth="1"/>
    <col min="9" max="9" width="16.28515625" bestFit="1" customWidth="1"/>
  </cols>
  <sheetData>
    <row r="1" spans="1:2" x14ac:dyDescent="0.25">
      <c r="A1" t="s">
        <v>8</v>
      </c>
      <c r="B1" t="s">
        <v>24</v>
      </c>
    </row>
    <row r="2" spans="1:2" x14ac:dyDescent="0.25">
      <c r="A2" t="s">
        <v>23</v>
      </c>
      <c r="B2" t="s">
        <v>25</v>
      </c>
    </row>
    <row r="3" spans="1:2" x14ac:dyDescent="0.25">
      <c r="A3" t="s">
        <v>26</v>
      </c>
      <c r="B3" t="s">
        <v>27</v>
      </c>
    </row>
    <row r="4" spans="1:2" x14ac:dyDescent="0.25">
      <c r="A4" t="s">
        <v>10</v>
      </c>
      <c r="B4" t="s">
        <v>28</v>
      </c>
    </row>
    <row r="5" spans="1:2" x14ac:dyDescent="0.25">
      <c r="A5" t="s">
        <v>29</v>
      </c>
      <c r="B5" t="s">
        <v>40</v>
      </c>
    </row>
    <row r="6" spans="1:2" x14ac:dyDescent="0.25">
      <c r="A6" t="s">
        <v>30</v>
      </c>
      <c r="B6" t="s">
        <v>31</v>
      </c>
    </row>
    <row r="7" spans="1:2" x14ac:dyDescent="0.25">
      <c r="A7" t="s">
        <v>32</v>
      </c>
      <c r="B7" t="s">
        <v>33</v>
      </c>
    </row>
    <row r="8" spans="1:2" x14ac:dyDescent="0.25">
      <c r="A8" t="s">
        <v>34</v>
      </c>
      <c r="B8" t="s">
        <v>25</v>
      </c>
    </row>
    <row r="16" spans="1:2" ht="15.75" thickBot="1" x14ac:dyDescent="0.3"/>
    <row r="17" spans="1:19" ht="15.75" thickBot="1" x14ac:dyDescent="0.3">
      <c r="A17" s="8" t="s">
        <v>35</v>
      </c>
      <c r="B17" s="6" t="s">
        <v>41</v>
      </c>
      <c r="C17" s="37" t="s">
        <v>42</v>
      </c>
      <c r="D17" s="38" t="s">
        <v>44</v>
      </c>
      <c r="E17" s="36" t="s">
        <v>43</v>
      </c>
      <c r="F17" s="37" t="s">
        <v>42</v>
      </c>
      <c r="G17" s="38" t="s">
        <v>45</v>
      </c>
      <c r="I17" s="49" t="s">
        <v>51</v>
      </c>
      <c r="J17" s="50" t="s">
        <v>48</v>
      </c>
      <c r="K17" s="51" t="s">
        <v>49</v>
      </c>
      <c r="L17" s="52" t="s">
        <v>52</v>
      </c>
      <c r="Q17" s="7"/>
      <c r="R17" s="9"/>
      <c r="S17" s="7"/>
    </row>
    <row r="18" spans="1:19" x14ac:dyDescent="0.25">
      <c r="A18" s="10" t="s">
        <v>8</v>
      </c>
      <c r="B18" s="22">
        <v>9.00925925925926E-4</v>
      </c>
      <c r="C18" s="23">
        <v>6.9444444444444444E-5</v>
      </c>
      <c r="D18" s="25">
        <f>C18+B18</f>
        <v>9.7037037037037046E-4</v>
      </c>
      <c r="E18" s="65">
        <v>8.0358796296296298E-4</v>
      </c>
      <c r="F18" s="24">
        <v>0</v>
      </c>
      <c r="G18" s="27">
        <f>F18+E18</f>
        <v>8.0358796296296298E-4</v>
      </c>
      <c r="I18" s="53" t="s">
        <v>8</v>
      </c>
      <c r="J18" s="54">
        <f>G18</f>
        <v>8.0358796296296298E-4</v>
      </c>
      <c r="K18" s="55">
        <f>RANK(J18,$J$18:$J$25,1)</f>
        <v>2</v>
      </c>
      <c r="L18" s="56">
        <v>7</v>
      </c>
      <c r="Q18" s="7"/>
      <c r="R18" s="7"/>
      <c r="S18" s="7"/>
    </row>
    <row r="19" spans="1:19" x14ac:dyDescent="0.25">
      <c r="A19" s="11" t="s">
        <v>23</v>
      </c>
      <c r="B19" s="14">
        <v>8.0636574074074074E-4</v>
      </c>
      <c r="C19" s="15">
        <v>2.3148148148148147E-5</v>
      </c>
      <c r="D19" s="13">
        <f t="shared" ref="D19:D25" si="0">C19+B19</f>
        <v>8.2951388888888886E-4</v>
      </c>
      <c r="E19" s="31">
        <v>8.0023148148148152E-4</v>
      </c>
      <c r="F19" s="16">
        <v>2.3148148148148147E-5</v>
      </c>
      <c r="G19" s="28">
        <f t="shared" ref="G19:G25" si="1">F19+E19</f>
        <v>8.2337962962962963E-4</v>
      </c>
      <c r="I19" s="57" t="s">
        <v>23</v>
      </c>
      <c r="J19" s="39">
        <f>G19</f>
        <v>8.2337962962962963E-4</v>
      </c>
      <c r="K19" s="58">
        <f t="shared" ref="K19:K25" si="2">RANK(J19,$J$18:$J$25,1)</f>
        <v>3</v>
      </c>
      <c r="L19" s="59">
        <v>6</v>
      </c>
      <c r="Q19" s="7"/>
      <c r="R19" s="7"/>
      <c r="S19" s="7"/>
    </row>
    <row r="20" spans="1:19" x14ac:dyDescent="0.25">
      <c r="A20" s="11" t="s">
        <v>26</v>
      </c>
      <c r="B20" s="14">
        <v>8.7465277777777791E-4</v>
      </c>
      <c r="C20" s="15">
        <v>0</v>
      </c>
      <c r="D20" s="13">
        <f t="shared" si="0"/>
        <v>8.7465277777777791E-4</v>
      </c>
      <c r="E20" s="31">
        <v>8.5277777777777782E-4</v>
      </c>
      <c r="F20" s="16">
        <v>0</v>
      </c>
      <c r="G20" s="28">
        <f t="shared" si="1"/>
        <v>8.5277777777777782E-4</v>
      </c>
      <c r="I20" s="57" t="s">
        <v>26</v>
      </c>
      <c r="J20" s="39">
        <f>G20</f>
        <v>8.5277777777777782E-4</v>
      </c>
      <c r="K20" s="58">
        <f t="shared" si="2"/>
        <v>4</v>
      </c>
      <c r="L20" s="59">
        <v>5</v>
      </c>
      <c r="Q20" s="7"/>
      <c r="R20" s="7"/>
      <c r="S20" s="7"/>
    </row>
    <row r="21" spans="1:19" x14ac:dyDescent="0.25">
      <c r="A21" s="11" t="s">
        <v>10</v>
      </c>
      <c r="B21" s="14">
        <v>8.9895833333333332E-4</v>
      </c>
      <c r="C21" s="15">
        <v>2.3148148148148147E-5</v>
      </c>
      <c r="D21" s="28">
        <f t="shared" si="0"/>
        <v>9.2210648148148143E-4</v>
      </c>
      <c r="E21" s="31" t="s">
        <v>46</v>
      </c>
      <c r="F21" s="16"/>
      <c r="G21" s="13" t="e">
        <f t="shared" si="1"/>
        <v>#VALUE!</v>
      </c>
      <c r="I21" s="57" t="s">
        <v>10</v>
      </c>
      <c r="J21" s="39">
        <f>D21</f>
        <v>9.2210648148148143E-4</v>
      </c>
      <c r="K21" s="58">
        <f t="shared" si="2"/>
        <v>5</v>
      </c>
      <c r="L21" s="59">
        <v>4</v>
      </c>
      <c r="Q21" s="7"/>
      <c r="R21" s="7"/>
      <c r="S21" s="7"/>
    </row>
    <row r="22" spans="1:19" x14ac:dyDescent="0.25">
      <c r="A22" s="11" t="s">
        <v>29</v>
      </c>
      <c r="B22" s="14">
        <v>9.5324074074074072E-4</v>
      </c>
      <c r="C22" s="15">
        <v>0</v>
      </c>
      <c r="D22" s="28">
        <f t="shared" si="0"/>
        <v>9.5324074074074072E-4</v>
      </c>
      <c r="E22" s="31">
        <v>1.0310185185185186E-3</v>
      </c>
      <c r="F22" s="16">
        <v>4.6296296296296294E-5</v>
      </c>
      <c r="G22" s="13">
        <f t="shared" si="1"/>
        <v>1.0773148148148148E-3</v>
      </c>
      <c r="I22" s="57" t="s">
        <v>29</v>
      </c>
      <c r="J22" s="39">
        <f>D22</f>
        <v>9.5324074074074072E-4</v>
      </c>
      <c r="K22" s="58">
        <f t="shared" si="2"/>
        <v>6</v>
      </c>
      <c r="L22" s="59">
        <v>3</v>
      </c>
      <c r="Q22" s="7"/>
      <c r="R22" s="7"/>
      <c r="S22" s="7"/>
    </row>
    <row r="23" spans="1:19" x14ac:dyDescent="0.25">
      <c r="A23" s="11" t="s">
        <v>30</v>
      </c>
      <c r="B23" s="14">
        <v>8.0729166666666666E-4</v>
      </c>
      <c r="C23" s="15">
        <v>2.3148148148148147E-5</v>
      </c>
      <c r="D23" s="13">
        <f t="shared" si="0"/>
        <v>8.3043981481481478E-4</v>
      </c>
      <c r="E23" s="31">
        <v>7.7835648148148143E-4</v>
      </c>
      <c r="F23" s="16">
        <v>2.3148148148148147E-5</v>
      </c>
      <c r="G23" s="28">
        <f t="shared" si="1"/>
        <v>8.0150462962962955E-4</v>
      </c>
      <c r="I23" s="57" t="s">
        <v>30</v>
      </c>
      <c r="J23" s="39">
        <f>G23</f>
        <v>8.0150462962962955E-4</v>
      </c>
      <c r="K23" s="58">
        <f t="shared" si="2"/>
        <v>1</v>
      </c>
      <c r="L23" s="59">
        <v>8</v>
      </c>
      <c r="Q23" s="7"/>
      <c r="R23" s="7"/>
      <c r="S23" s="7"/>
    </row>
    <row r="24" spans="1:19" x14ac:dyDescent="0.25">
      <c r="A24" s="11" t="s">
        <v>32</v>
      </c>
      <c r="B24" s="14">
        <v>1.0210648148148147E-3</v>
      </c>
      <c r="C24" s="15">
        <v>4.6296296296296294E-5</v>
      </c>
      <c r="D24" s="13">
        <f t="shared" si="0"/>
        <v>1.0673611111111109E-3</v>
      </c>
      <c r="E24" s="31">
        <v>9.8275462962962965E-4</v>
      </c>
      <c r="F24" s="16">
        <v>2.3148148148148147E-5</v>
      </c>
      <c r="G24" s="28">
        <f t="shared" si="1"/>
        <v>1.0059027777777779E-3</v>
      </c>
      <c r="I24" s="57" t="s">
        <v>32</v>
      </c>
      <c r="J24" s="39">
        <f>G24</f>
        <v>1.0059027777777779E-3</v>
      </c>
      <c r="K24" s="58">
        <f t="shared" si="2"/>
        <v>7</v>
      </c>
      <c r="L24" s="59">
        <v>2</v>
      </c>
      <c r="Q24" s="7"/>
      <c r="R24" s="7"/>
      <c r="S24" s="7"/>
    </row>
    <row r="25" spans="1:19" ht="15.75" thickBot="1" x14ac:dyDescent="0.3">
      <c r="A25" s="12" t="s">
        <v>34</v>
      </c>
      <c r="B25" s="18">
        <v>1.0254629629629628E-3</v>
      </c>
      <c r="C25" s="19">
        <v>0</v>
      </c>
      <c r="D25" s="66">
        <f t="shared" si="0"/>
        <v>1.0254629629629628E-3</v>
      </c>
      <c r="E25" s="41">
        <v>1.117824074074074E-3</v>
      </c>
      <c r="F25" s="20">
        <v>2.3148148148148147E-5</v>
      </c>
      <c r="G25" s="26">
        <f t="shared" si="1"/>
        <v>1.1409722222222223E-3</v>
      </c>
      <c r="I25" s="60" t="s">
        <v>34</v>
      </c>
      <c r="J25" s="40">
        <f>D25</f>
        <v>1.0254629629629628E-3</v>
      </c>
      <c r="K25" s="61">
        <f t="shared" si="2"/>
        <v>8</v>
      </c>
      <c r="L25" s="62">
        <v>1</v>
      </c>
      <c r="Q25" s="7"/>
      <c r="R25" s="7"/>
      <c r="S25" s="7"/>
    </row>
    <row r="28" spans="1:19" ht="15.75" thickBot="1" x14ac:dyDescent="0.3"/>
    <row r="29" spans="1:19" ht="15.75" thickBot="1" x14ac:dyDescent="0.3">
      <c r="A29" s="35" t="s">
        <v>36</v>
      </c>
      <c r="B29" s="36" t="s">
        <v>37</v>
      </c>
      <c r="C29" s="38" t="s">
        <v>38</v>
      </c>
      <c r="E29" s="49" t="s">
        <v>47</v>
      </c>
      <c r="F29" s="50" t="s">
        <v>48</v>
      </c>
      <c r="G29" s="63" t="s">
        <v>49</v>
      </c>
      <c r="H29" s="64" t="s">
        <v>50</v>
      </c>
      <c r="K29" s="49" t="s">
        <v>39</v>
      </c>
      <c r="L29" s="50" t="s">
        <v>53</v>
      </c>
      <c r="M29" s="63" t="s">
        <v>49</v>
      </c>
      <c r="N29" s="64" t="s">
        <v>52</v>
      </c>
    </row>
    <row r="30" spans="1:19" x14ac:dyDescent="0.25">
      <c r="A30" s="32" t="s">
        <v>8</v>
      </c>
      <c r="B30" s="30">
        <v>3.5972222222222221E-4</v>
      </c>
      <c r="C30" s="28">
        <v>3.5381944444444442E-4</v>
      </c>
      <c r="E30" s="53" t="s">
        <v>8</v>
      </c>
      <c r="F30" s="54">
        <f>C30</f>
        <v>3.5381944444444442E-4</v>
      </c>
      <c r="G30" s="55">
        <f>RANK(F30,$F$30:$F$37,1)</f>
        <v>2</v>
      </c>
      <c r="H30" s="56">
        <v>7</v>
      </c>
      <c r="K30" s="53" t="s">
        <v>8</v>
      </c>
      <c r="L30" s="54">
        <v>1.8008101851851852E-2</v>
      </c>
      <c r="M30" s="55">
        <f>RANK(L30,$L$30:$L$37,1)</f>
        <v>3</v>
      </c>
      <c r="N30" s="56">
        <v>6</v>
      </c>
    </row>
    <row r="31" spans="1:19" x14ac:dyDescent="0.25">
      <c r="A31" s="33" t="s">
        <v>23</v>
      </c>
      <c r="B31" s="39">
        <v>3.5312500000000009E-4</v>
      </c>
      <c r="C31" s="17" t="s">
        <v>46</v>
      </c>
      <c r="E31" s="57" t="s">
        <v>23</v>
      </c>
      <c r="F31" s="39">
        <f>B31</f>
        <v>3.5312500000000009E-4</v>
      </c>
      <c r="G31" s="58">
        <f t="shared" ref="G31:G37" si="3">RANK(F31,$F$30:$F$37,1)</f>
        <v>1</v>
      </c>
      <c r="H31" s="59">
        <v>8</v>
      </c>
      <c r="K31" s="57" t="s">
        <v>23</v>
      </c>
      <c r="L31" s="39">
        <v>1.7873148148148148E-2</v>
      </c>
      <c r="M31" s="58">
        <f t="shared" ref="M31:M37" si="4">RANK(L31,$L$30:$L$37,1)</f>
        <v>2</v>
      </c>
      <c r="N31" s="59">
        <v>7</v>
      </c>
    </row>
    <row r="32" spans="1:19" x14ac:dyDescent="0.25">
      <c r="A32" s="33" t="s">
        <v>26</v>
      </c>
      <c r="B32" s="31">
        <v>3.8402777777777784E-4</v>
      </c>
      <c r="C32" s="29">
        <v>3.6296296296296294E-4</v>
      </c>
      <c r="E32" s="57" t="s">
        <v>26</v>
      </c>
      <c r="F32" s="39">
        <f>C32</f>
        <v>3.6296296296296294E-4</v>
      </c>
      <c r="G32" s="58">
        <f t="shared" si="3"/>
        <v>4</v>
      </c>
      <c r="H32" s="59">
        <v>5</v>
      </c>
      <c r="K32" s="57" t="s">
        <v>26</v>
      </c>
      <c r="L32" s="39">
        <v>1.9107754629629627E-2</v>
      </c>
      <c r="M32" s="58">
        <f t="shared" si="4"/>
        <v>4</v>
      </c>
      <c r="N32" s="59">
        <v>5</v>
      </c>
    </row>
    <row r="33" spans="1:14" x14ac:dyDescent="0.25">
      <c r="A33" s="33" t="s">
        <v>10</v>
      </c>
      <c r="B33" s="39">
        <v>3.9305555555555556E-4</v>
      </c>
      <c r="C33" s="17" t="s">
        <v>46</v>
      </c>
      <c r="E33" s="57" t="s">
        <v>10</v>
      </c>
      <c r="F33" s="39">
        <f>B33</f>
        <v>3.9305555555555556E-4</v>
      </c>
      <c r="G33" s="58">
        <f t="shared" si="3"/>
        <v>5</v>
      </c>
      <c r="H33" s="59">
        <v>4</v>
      </c>
      <c r="K33" s="57" t="s">
        <v>10</v>
      </c>
      <c r="L33" s="39">
        <v>1.9734953703703702E-2</v>
      </c>
      <c r="M33" s="58">
        <f t="shared" si="4"/>
        <v>5</v>
      </c>
      <c r="N33" s="59">
        <v>4</v>
      </c>
    </row>
    <row r="34" spans="1:14" x14ac:dyDescent="0.25">
      <c r="A34" s="33" t="s">
        <v>29</v>
      </c>
      <c r="B34" s="31">
        <v>4.7870370370370368E-4</v>
      </c>
      <c r="C34" s="29">
        <v>4.4641203703703705E-4</v>
      </c>
      <c r="E34" s="57" t="s">
        <v>29</v>
      </c>
      <c r="F34" s="39">
        <f>C34</f>
        <v>4.4641203703703705E-4</v>
      </c>
      <c r="G34" s="58">
        <f t="shared" si="3"/>
        <v>7</v>
      </c>
      <c r="H34" s="59">
        <v>2</v>
      </c>
      <c r="K34" s="57" t="s">
        <v>29</v>
      </c>
      <c r="L34" s="39">
        <v>2.116585648148148E-2</v>
      </c>
      <c r="M34" s="58">
        <f t="shared" si="4"/>
        <v>7</v>
      </c>
      <c r="N34" s="59">
        <v>2</v>
      </c>
    </row>
    <row r="35" spans="1:14" x14ac:dyDescent="0.25">
      <c r="A35" s="33" t="s">
        <v>30</v>
      </c>
      <c r="B35" s="31">
        <v>3.9745370370370374E-4</v>
      </c>
      <c r="C35" s="29">
        <v>3.5578703703703705E-4</v>
      </c>
      <c r="E35" s="57" t="s">
        <v>30</v>
      </c>
      <c r="F35" s="39">
        <f>C35</f>
        <v>3.5578703703703705E-4</v>
      </c>
      <c r="G35" s="58">
        <f t="shared" si="3"/>
        <v>3</v>
      </c>
      <c r="H35" s="59">
        <v>6</v>
      </c>
      <c r="K35" s="57" t="s">
        <v>30</v>
      </c>
      <c r="L35" s="39">
        <v>1.7515162037037037E-2</v>
      </c>
      <c r="M35" s="58">
        <f t="shared" si="4"/>
        <v>1</v>
      </c>
      <c r="N35" s="59">
        <v>8</v>
      </c>
    </row>
    <row r="36" spans="1:14" x14ac:dyDescent="0.25">
      <c r="A36" s="33" t="s">
        <v>32</v>
      </c>
      <c r="B36" s="39">
        <v>4.299768518518518E-4</v>
      </c>
      <c r="C36" s="17" t="s">
        <v>46</v>
      </c>
      <c r="E36" s="57" t="s">
        <v>32</v>
      </c>
      <c r="F36" s="39">
        <f>B36</f>
        <v>4.299768518518518E-4</v>
      </c>
      <c r="G36" s="58">
        <f t="shared" si="3"/>
        <v>6</v>
      </c>
      <c r="H36" s="59">
        <v>3</v>
      </c>
      <c r="K36" s="57" t="s">
        <v>32</v>
      </c>
      <c r="L36" s="39">
        <v>2.1136342592592592E-2</v>
      </c>
      <c r="M36" s="58">
        <f t="shared" si="4"/>
        <v>6</v>
      </c>
      <c r="N36" s="59">
        <v>3</v>
      </c>
    </row>
    <row r="37" spans="1:14" ht="15.75" thickBot="1" x14ac:dyDescent="0.3">
      <c r="A37" s="34" t="s">
        <v>34</v>
      </c>
      <c r="B37" s="40">
        <v>5.8680555555555558E-4</v>
      </c>
      <c r="C37" s="21" t="s">
        <v>46</v>
      </c>
      <c r="E37" s="60" t="s">
        <v>34</v>
      </c>
      <c r="F37" s="40">
        <f>B37</f>
        <v>5.8680555555555558E-4</v>
      </c>
      <c r="G37" s="61">
        <f t="shared" si="3"/>
        <v>8</v>
      </c>
      <c r="H37" s="62">
        <v>1</v>
      </c>
      <c r="K37" s="60" t="s">
        <v>34</v>
      </c>
      <c r="L37" s="40">
        <v>2.119108796296296E-2</v>
      </c>
      <c r="M37" s="61">
        <f t="shared" si="4"/>
        <v>8</v>
      </c>
      <c r="N37" s="62">
        <v>1</v>
      </c>
    </row>
    <row r="40" spans="1:14" ht="15.75" thickBot="1" x14ac:dyDescent="0.3"/>
    <row r="41" spans="1:14" ht="19.5" thickBot="1" x14ac:dyDescent="0.35">
      <c r="A41" s="67" t="s">
        <v>59</v>
      </c>
      <c r="B41" s="75" t="s">
        <v>56</v>
      </c>
      <c r="C41" s="76" t="s">
        <v>57</v>
      </c>
      <c r="D41" s="76" t="s">
        <v>58</v>
      </c>
      <c r="E41" s="74" t="s">
        <v>54</v>
      </c>
      <c r="F41" s="42" t="s">
        <v>55</v>
      </c>
    </row>
    <row r="42" spans="1:14" x14ac:dyDescent="0.25">
      <c r="A42" s="68" t="s">
        <v>8</v>
      </c>
      <c r="B42" s="77">
        <f>L18</f>
        <v>7</v>
      </c>
      <c r="C42" s="73">
        <f>H30</f>
        <v>7</v>
      </c>
      <c r="D42" s="73">
        <f>N30</f>
        <v>6</v>
      </c>
      <c r="E42" s="83">
        <f>D42+C42+B42</f>
        <v>20</v>
      </c>
      <c r="F42" s="84">
        <f>RANK(E42,$E$42:$E$49,0)</f>
        <v>3</v>
      </c>
    </row>
    <row r="43" spans="1:14" x14ac:dyDescent="0.25">
      <c r="A43" s="69" t="s">
        <v>23</v>
      </c>
      <c r="B43" s="78">
        <f t="shared" ref="B43:B49" si="5">L19</f>
        <v>6</v>
      </c>
      <c r="C43" s="71">
        <f t="shared" ref="C43:C49" si="6">H31</f>
        <v>8</v>
      </c>
      <c r="D43" s="71">
        <f t="shared" ref="D43:D49" si="7">N31</f>
        <v>7</v>
      </c>
      <c r="E43" s="80">
        <f t="shared" ref="E43:E49" si="8">D43+C43+B43</f>
        <v>21</v>
      </c>
      <c r="F43" s="85">
        <f>RANK(E43,$E$42:$E$49,0)</f>
        <v>2</v>
      </c>
    </row>
    <row r="44" spans="1:14" x14ac:dyDescent="0.25">
      <c r="A44" s="69" t="s">
        <v>26</v>
      </c>
      <c r="B44" s="78">
        <f t="shared" si="5"/>
        <v>5</v>
      </c>
      <c r="C44" s="71">
        <f t="shared" si="6"/>
        <v>5</v>
      </c>
      <c r="D44" s="71">
        <f t="shared" si="7"/>
        <v>5</v>
      </c>
      <c r="E44" s="80">
        <f t="shared" si="8"/>
        <v>15</v>
      </c>
      <c r="F44" s="85">
        <f>RANK(E44,$E$42:$E$49,0)</f>
        <v>4</v>
      </c>
    </row>
    <row r="45" spans="1:14" x14ac:dyDescent="0.25">
      <c r="A45" s="69" t="s">
        <v>10</v>
      </c>
      <c r="B45" s="78">
        <f t="shared" si="5"/>
        <v>4</v>
      </c>
      <c r="C45" s="71">
        <f t="shared" si="6"/>
        <v>4</v>
      </c>
      <c r="D45" s="71">
        <f t="shared" si="7"/>
        <v>4</v>
      </c>
      <c r="E45" s="80">
        <f t="shared" si="8"/>
        <v>12</v>
      </c>
      <c r="F45" s="85">
        <f>RANK(E45,$E$42:$E$49,0)</f>
        <v>5</v>
      </c>
    </row>
    <row r="46" spans="1:14" x14ac:dyDescent="0.25">
      <c r="A46" s="69" t="s">
        <v>29</v>
      </c>
      <c r="B46" s="78">
        <f t="shared" si="5"/>
        <v>3</v>
      </c>
      <c r="C46" s="71">
        <f t="shared" si="6"/>
        <v>2</v>
      </c>
      <c r="D46" s="71">
        <f t="shared" si="7"/>
        <v>2</v>
      </c>
      <c r="E46" s="80">
        <f t="shared" si="8"/>
        <v>7</v>
      </c>
      <c r="F46" s="85">
        <f>RANK(E46,$E$42:$E$49,0)</f>
        <v>7</v>
      </c>
    </row>
    <row r="47" spans="1:14" x14ac:dyDescent="0.25">
      <c r="A47" s="69" t="s">
        <v>30</v>
      </c>
      <c r="B47" s="78">
        <f t="shared" si="5"/>
        <v>8</v>
      </c>
      <c r="C47" s="71">
        <f t="shared" si="6"/>
        <v>6</v>
      </c>
      <c r="D47" s="71">
        <f t="shared" si="7"/>
        <v>8</v>
      </c>
      <c r="E47" s="80">
        <f t="shared" si="8"/>
        <v>22</v>
      </c>
      <c r="F47" s="85">
        <f>RANK(E47,$E$42:$E$49,0)</f>
        <v>1</v>
      </c>
    </row>
    <row r="48" spans="1:14" x14ac:dyDescent="0.25">
      <c r="A48" s="69" t="s">
        <v>32</v>
      </c>
      <c r="B48" s="78">
        <f t="shared" si="5"/>
        <v>2</v>
      </c>
      <c r="C48" s="71">
        <f t="shared" si="6"/>
        <v>3</v>
      </c>
      <c r="D48" s="71">
        <f t="shared" si="7"/>
        <v>3</v>
      </c>
      <c r="E48" s="80">
        <f t="shared" si="8"/>
        <v>8</v>
      </c>
      <c r="F48" s="85">
        <f>RANK(E48,$E$42:$E$49,0)</f>
        <v>6</v>
      </c>
    </row>
    <row r="49" spans="1:6" ht="15.75" thickBot="1" x14ac:dyDescent="0.3">
      <c r="A49" s="70" t="s">
        <v>34</v>
      </c>
      <c r="B49" s="79">
        <f t="shared" si="5"/>
        <v>1</v>
      </c>
      <c r="C49" s="72">
        <f t="shared" si="6"/>
        <v>1</v>
      </c>
      <c r="D49" s="72">
        <f t="shared" si="7"/>
        <v>1</v>
      </c>
      <c r="E49" s="86">
        <f t="shared" si="8"/>
        <v>3</v>
      </c>
      <c r="F49" s="87">
        <f>RANK(E49,$E$42:$E$49,0)</f>
        <v>8</v>
      </c>
    </row>
    <row r="51" spans="1:6" ht="15.75" thickBot="1" x14ac:dyDescent="0.3"/>
    <row r="52" spans="1:6" ht="19.5" thickBot="1" x14ac:dyDescent="0.35">
      <c r="A52" s="81" t="s">
        <v>60</v>
      </c>
      <c r="B52" s="82" t="s">
        <v>56</v>
      </c>
      <c r="C52" s="76" t="s">
        <v>57</v>
      </c>
      <c r="D52" s="76" t="s">
        <v>58</v>
      </c>
      <c r="E52" s="74" t="s">
        <v>54</v>
      </c>
      <c r="F52" s="42" t="s">
        <v>55</v>
      </c>
    </row>
    <row r="53" spans="1:6" x14ac:dyDescent="0.25">
      <c r="A53" s="43" t="s">
        <v>32</v>
      </c>
      <c r="B53" s="44">
        <v>2</v>
      </c>
      <c r="C53" s="73">
        <v>2</v>
      </c>
      <c r="D53" s="73">
        <v>2</v>
      </c>
      <c r="E53" s="73">
        <f>D53+C53+B53</f>
        <v>6</v>
      </c>
      <c r="F53" s="45">
        <f>RANK(E53,$E$53:$E$54,0)</f>
        <v>1</v>
      </c>
    </row>
    <row r="54" spans="1:6" ht="15.75" thickBot="1" x14ac:dyDescent="0.3">
      <c r="A54" s="46" t="s">
        <v>34</v>
      </c>
      <c r="B54" s="47">
        <v>1</v>
      </c>
      <c r="C54" s="72">
        <v>1</v>
      </c>
      <c r="D54" s="72">
        <v>1</v>
      </c>
      <c r="E54" s="72">
        <f>D54+C54+B54</f>
        <v>3</v>
      </c>
      <c r="F54" s="48">
        <f>RANK(E54,$E$53:$E$54,0)</f>
        <v>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Dlouhá trať</vt:lpstr>
      <vt:lpstr>PG 19.10.13</vt:lpstr>
      <vt:lpstr>List3</vt:lpstr>
      <vt:lpstr>List1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Waly</dc:creator>
  <cp:lastModifiedBy>Waly</cp:lastModifiedBy>
  <dcterms:created xsi:type="dcterms:W3CDTF">2013-08-05T14:51:18Z</dcterms:created>
  <dcterms:modified xsi:type="dcterms:W3CDTF">2013-10-19T14:46:11Z</dcterms:modified>
</cp:coreProperties>
</file>